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76"/>
  <c r="I176"/>
  <c r="H176"/>
  <c r="G176"/>
  <c r="F176"/>
  <c r="B157"/>
  <c r="A157"/>
  <c r="L156"/>
  <c r="J156"/>
  <c r="I156"/>
  <c r="H156"/>
  <c r="G156"/>
  <c r="F156"/>
  <c r="B147"/>
  <c r="A147"/>
  <c r="L146"/>
  <c r="L157" s="1"/>
  <c r="J157"/>
  <c r="I157"/>
  <c r="H157"/>
  <c r="G157"/>
  <c r="F157"/>
  <c r="B138"/>
  <c r="A138"/>
  <c r="L137"/>
  <c r="J137"/>
  <c r="I137"/>
  <c r="H137"/>
  <c r="G137"/>
  <c r="F137"/>
  <c r="B128"/>
  <c r="A128"/>
  <c r="L127"/>
  <c r="L138" s="1"/>
  <c r="J138"/>
  <c r="I138"/>
  <c r="H138"/>
  <c r="G138"/>
  <c r="F138"/>
  <c r="B119"/>
  <c r="A119"/>
  <c r="L118"/>
  <c r="J118"/>
  <c r="I118"/>
  <c r="H118"/>
  <c r="G118"/>
  <c r="F118"/>
  <c r="B109"/>
  <c r="A109"/>
  <c r="L108"/>
  <c r="L119" s="1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100"/>
  <c r="I100"/>
  <c r="H100"/>
  <c r="G100"/>
  <c r="F100"/>
  <c r="B81"/>
  <c r="A81"/>
  <c r="L80"/>
  <c r="J80"/>
  <c r="I80"/>
  <c r="H80"/>
  <c r="G80"/>
  <c r="F80"/>
  <c r="B71"/>
  <c r="A71"/>
  <c r="L70"/>
  <c r="L81" s="1"/>
  <c r="J81"/>
  <c r="I81"/>
  <c r="H81"/>
  <c r="G81"/>
  <c r="F81"/>
  <c r="B62"/>
  <c r="A62"/>
  <c r="L61"/>
  <c r="J61"/>
  <c r="I61"/>
  <c r="H61"/>
  <c r="G61"/>
  <c r="F61"/>
  <c r="B52"/>
  <c r="A52"/>
  <c r="L51"/>
  <c r="L62" s="1"/>
  <c r="J62"/>
  <c r="I62"/>
  <c r="H62"/>
  <c r="G62"/>
  <c r="F62"/>
  <c r="B43"/>
  <c r="A43"/>
  <c r="L42"/>
  <c r="J42"/>
  <c r="I42"/>
  <c r="H42"/>
  <c r="G42"/>
  <c r="F42"/>
  <c r="B33"/>
  <c r="A33"/>
  <c r="L32"/>
  <c r="L43" s="1"/>
  <c r="J43"/>
  <c r="I43"/>
  <c r="H43"/>
  <c r="G43"/>
  <c r="F43"/>
  <c r="B24"/>
  <c r="A24"/>
  <c r="L23"/>
  <c r="J23"/>
  <c r="I23"/>
  <c r="H23"/>
  <c r="G23"/>
  <c r="F23"/>
  <c r="B14"/>
  <c r="A14"/>
  <c r="L13"/>
  <c r="L24" s="1"/>
  <c r="J24"/>
  <c r="I24"/>
  <c r="H24"/>
  <c r="G24"/>
  <c r="F24"/>
  <c r="L196" l="1"/>
  <c r="I196"/>
  <c r="H196"/>
  <c r="G196"/>
  <c r="J196"/>
  <c r="F196"/>
</calcChain>
</file>

<file path=xl/sharedStrings.xml><?xml version="1.0" encoding="utf-8"?>
<sst xmlns="http://schemas.openxmlformats.org/spreadsheetml/2006/main" count="619" uniqueCount="200">
  <si>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</si>
  <si>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</si>
  <si>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</si>
  <si>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</si>
  <si>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</si>
  <si>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</si>
  <si>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</si>
  <si>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</si>
  <si>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</si>
  <si>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</si>
  <si>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</si>
  <si>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</si>
  <si>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</si>
  <si>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</si>
  <si>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</si>
  <si>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</si>
  <si>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</si>
  <si>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</si>
  <si>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</si>
  <si>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</si>
  <si>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</si>
  <si>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</si>
  <si>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</si>
  <si>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</si>
  <si>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</si>
  <si>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</si>
  <si>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</si>
  <si>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</si>
  <si>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</si>
  <si>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</si>
  <si>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</si>
  <si>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</si>
  <si>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</si>
  <si>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</si>
  <si>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</si>
  <si>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</si>
  <si>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</si>
  <si>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</si>
  <si>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</si>
  <si>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</si>
  <si>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250</t>
  </si>
  <si>
    <t>7</t>
  </si>
  <si>
    <t>8</t>
  </si>
  <si>
    <t>37</t>
  </si>
  <si>
    <t>247</t>
  </si>
  <si>
    <t>Кофейный напиток б/м</t>
  </si>
  <si>
    <t>200</t>
  </si>
  <si>
    <t>1</t>
  </si>
  <si>
    <t>18</t>
  </si>
  <si>
    <t>75</t>
  </si>
  <si>
    <t>189</t>
  </si>
  <si>
    <t>432</t>
  </si>
  <si>
    <t>Хлеб пшеничный 2 сорт обогащенный</t>
  </si>
  <si>
    <t>50</t>
  </si>
  <si>
    <t>4</t>
  </si>
  <si>
    <t>25</t>
  </si>
  <si>
    <t>118</t>
  </si>
  <si>
    <t>13002</t>
  </si>
  <si>
    <t>кислом</t>
  </si>
  <si>
    <t>Масло сливочное (порциями)</t>
  </si>
  <si>
    <t>10</t>
  </si>
  <si>
    <t>71</t>
  </si>
  <si>
    <t>76</t>
  </si>
  <si>
    <t>Сыр сычужный твердый (порциями)</t>
  </si>
  <si>
    <t>3</t>
  </si>
  <si>
    <t>34</t>
  </si>
  <si>
    <t>72</t>
  </si>
  <si>
    <t>Фрукты свежие (Яблоко)</t>
  </si>
  <si>
    <t>100</t>
  </si>
  <si>
    <t>47</t>
  </si>
  <si>
    <t>79</t>
  </si>
  <si>
    <t>Плов из птицы (1 вариант)</t>
  </si>
  <si>
    <t>26</t>
  </si>
  <si>
    <t>58</t>
  </si>
  <si>
    <t>531</t>
  </si>
  <si>
    <t>502</t>
  </si>
  <si>
    <t>Какао с молоком</t>
  </si>
  <si>
    <t>155</t>
  </si>
  <si>
    <t>461</t>
  </si>
  <si>
    <t>30</t>
  </si>
  <si>
    <t>2</t>
  </si>
  <si>
    <t>16</t>
  </si>
  <si>
    <t>80</t>
  </si>
  <si>
    <t>овощи</t>
  </si>
  <si>
    <t>Огурцы</t>
  </si>
  <si>
    <t>60</t>
  </si>
  <si>
    <t>11</t>
  </si>
  <si>
    <t>145</t>
  </si>
  <si>
    <t>Пюре картофельное</t>
  </si>
  <si>
    <t>Рыба, тушеная в томате с овощами</t>
  </si>
  <si>
    <t>Чай с сахаром</t>
  </si>
  <si>
    <t>150</t>
  </si>
  <si>
    <t>5</t>
  </si>
  <si>
    <t>22</t>
  </si>
  <si>
    <t>472</t>
  </si>
  <si>
    <t>12</t>
  </si>
  <si>
    <t>14</t>
  </si>
  <si>
    <t>20</t>
  </si>
  <si>
    <t>294</t>
  </si>
  <si>
    <t>298</t>
  </si>
  <si>
    <t>41</t>
  </si>
  <si>
    <t>458</t>
  </si>
  <si>
    <t>40</t>
  </si>
  <si>
    <t>94</t>
  </si>
  <si>
    <t>Помидоры</t>
  </si>
  <si>
    <t>Макаронные изделия отварные</t>
  </si>
  <si>
    <t>Сосиски отварные</t>
  </si>
  <si>
    <t>Чай с молоком</t>
  </si>
  <si>
    <t xml:space="preserve">Хлеб пшеничный 2 сорт обогащенный </t>
  </si>
  <si>
    <t>6</t>
  </si>
  <si>
    <t>230</t>
  </si>
  <si>
    <t>255</t>
  </si>
  <si>
    <t>13</t>
  </si>
  <si>
    <t>24</t>
  </si>
  <si>
    <t>300</t>
  </si>
  <si>
    <t>74</t>
  </si>
  <si>
    <t>64</t>
  </si>
  <si>
    <t>460</t>
  </si>
  <si>
    <t>кисломол</t>
  </si>
  <si>
    <t>Овощи сезонные (порциями) Огурцы</t>
  </si>
  <si>
    <t xml:space="preserve">Каша "Дружба" </t>
  </si>
  <si>
    <t xml:space="preserve">Масло сливочное (порциями) </t>
  </si>
  <si>
    <t>280</t>
  </si>
  <si>
    <t>225</t>
  </si>
  <si>
    <t>Директор</t>
  </si>
  <si>
    <t>Корниенко Е.И.</t>
  </si>
  <si>
    <t>МБОУ СШ № 9</t>
  </si>
  <si>
    <t>600</t>
  </si>
  <si>
    <t>19</t>
  </si>
  <si>
    <t>78</t>
  </si>
  <si>
    <t>587</t>
  </si>
  <si>
    <t>620</t>
  </si>
  <si>
    <t>15</t>
  </si>
  <si>
    <t>90</t>
  </si>
  <si>
    <t>592</t>
  </si>
  <si>
    <t>550</t>
  </si>
  <si>
    <t>38</t>
  </si>
  <si>
    <t>102</t>
  </si>
  <si>
    <t>848</t>
  </si>
  <si>
    <t>593</t>
  </si>
  <si>
    <t>31</t>
  </si>
  <si>
    <t>91</t>
  </si>
  <si>
    <t>756</t>
  </si>
  <si>
    <t>Каша овсяная вязкая молочная с маслом, сахаром</t>
  </si>
  <si>
    <t>265</t>
  </si>
  <si>
    <t>35</t>
  </si>
  <si>
    <t>283</t>
  </si>
  <si>
    <t>284</t>
  </si>
  <si>
    <t>615</t>
  </si>
  <si>
    <t>556</t>
  </si>
  <si>
    <t xml:space="preserve">Рис отварной </t>
  </si>
  <si>
    <t>Гуляш из птицы</t>
  </si>
  <si>
    <t>29</t>
  </si>
  <si>
    <t>268</t>
  </si>
  <si>
    <t>384</t>
  </si>
  <si>
    <t>28</t>
  </si>
  <si>
    <t>307</t>
  </si>
  <si>
    <t>293</t>
  </si>
  <si>
    <t>кисломолоч</t>
  </si>
  <si>
    <t>39</t>
  </si>
  <si>
    <t>93</t>
  </si>
  <si>
    <t>767</t>
  </si>
  <si>
    <t xml:space="preserve">Запеканка из творога </t>
  </si>
  <si>
    <t>Сметана</t>
  </si>
  <si>
    <t>Чай с лимоном</t>
  </si>
  <si>
    <t>220</t>
  </si>
  <si>
    <t>45</t>
  </si>
  <si>
    <t>278</t>
  </si>
  <si>
    <t>32</t>
  </si>
  <si>
    <t>434</t>
  </si>
  <si>
    <t>61</t>
  </si>
  <si>
    <t>459</t>
  </si>
  <si>
    <t>67</t>
  </si>
  <si>
    <t>13002,01</t>
  </si>
  <si>
    <t>21</t>
  </si>
  <si>
    <t>96</t>
  </si>
  <si>
    <t>565</t>
  </si>
  <si>
    <t>23</t>
  </si>
  <si>
    <t>95</t>
  </si>
  <si>
    <t>758</t>
  </si>
  <si>
    <t>Каша гречневая рассыпчатая</t>
  </si>
  <si>
    <t>Котлета мясная из птицы</t>
  </si>
  <si>
    <t>Печенье</t>
  </si>
  <si>
    <t>хлебобулоч</t>
  </si>
  <si>
    <t>9</t>
  </si>
  <si>
    <t>260</t>
  </si>
  <si>
    <t>204</t>
  </si>
  <si>
    <t>369</t>
  </si>
  <si>
    <t>560</t>
  </si>
  <si>
    <t>33</t>
  </si>
  <si>
    <t>108</t>
  </si>
  <si>
    <t>839</t>
  </si>
  <si>
    <t xml:space="preserve">Горошек зеленый консервированный </t>
  </si>
  <si>
    <t>27</t>
  </si>
  <si>
    <t>666</t>
  </si>
  <si>
    <t xml:space="preserve">Мандарин </t>
  </si>
  <si>
    <t>Банан</t>
  </si>
  <si>
    <t>Мандарин</t>
  </si>
  <si>
    <t>8-</t>
  </si>
  <si>
    <t>Яблоко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</si>
</sst>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11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K181" sqref="K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126</v>
      </c>
      <c r="D1" s="59"/>
      <c r="E1" s="59"/>
      <c r="F1" s="12" t="s">
        <v>16</v>
      </c>
      <c r="G1" s="2" t="s">
        <v>17</v>
      </c>
      <c r="H1" s="60" t="s">
        <v>124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125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0" t="s">
        <v>40</v>
      </c>
      <c r="G6" s="51" t="s">
        <v>41</v>
      </c>
      <c r="H6" s="51" t="s">
        <v>42</v>
      </c>
      <c r="I6" s="51" t="s">
        <v>43</v>
      </c>
      <c r="J6" s="51" t="s">
        <v>44</v>
      </c>
      <c r="K6" s="51" t="s">
        <v>50</v>
      </c>
      <c r="L6" s="40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51"/>
      <c r="L7" s="42"/>
    </row>
    <row r="8" spans="1:12" ht="15">
      <c r="A8" s="23"/>
      <c r="B8" s="15"/>
      <c r="C8" s="11"/>
      <c r="D8" s="7" t="s">
        <v>22</v>
      </c>
      <c r="E8" s="41" t="s">
        <v>45</v>
      </c>
      <c r="F8" s="50" t="s">
        <v>46</v>
      </c>
      <c r="G8" s="51" t="s">
        <v>47</v>
      </c>
      <c r="H8" s="51"/>
      <c r="I8" s="51" t="s">
        <v>48</v>
      </c>
      <c r="J8" s="51" t="s">
        <v>49</v>
      </c>
      <c r="K8" s="43">
        <v>432</v>
      </c>
      <c r="L8" s="42"/>
    </row>
    <row r="9" spans="1:12" ht="15">
      <c r="A9" s="23"/>
      <c r="B9" s="15"/>
      <c r="C9" s="11"/>
      <c r="D9" s="7" t="s">
        <v>23</v>
      </c>
      <c r="E9" s="41" t="s">
        <v>52</v>
      </c>
      <c r="F9" s="50" t="s">
        <v>53</v>
      </c>
      <c r="G9" s="51" t="s">
        <v>54</v>
      </c>
      <c r="H9" s="51"/>
      <c r="I9" s="51" t="s">
        <v>55</v>
      </c>
      <c r="J9" s="51" t="s">
        <v>56</v>
      </c>
      <c r="K9" s="51" t="s">
        <v>57</v>
      </c>
      <c r="L9" s="42"/>
    </row>
    <row r="10" spans="1:12" ht="15">
      <c r="A10" s="23"/>
      <c r="B10" s="15"/>
      <c r="C10" s="11"/>
      <c r="D10" s="7" t="s">
        <v>24</v>
      </c>
      <c r="E10" s="41" t="s">
        <v>67</v>
      </c>
      <c r="F10" s="50" t="s">
        <v>68</v>
      </c>
      <c r="G10" s="51"/>
      <c r="H10" s="51"/>
      <c r="I10" s="51" t="s">
        <v>60</v>
      </c>
      <c r="J10" s="51" t="s">
        <v>69</v>
      </c>
      <c r="K10" s="51" t="s">
        <v>70</v>
      </c>
      <c r="L10" s="42"/>
    </row>
    <row r="11" spans="1:12" ht="15">
      <c r="A11" s="23"/>
      <c r="B11" s="15"/>
      <c r="C11" s="11"/>
      <c r="D11" s="6" t="s">
        <v>58</v>
      </c>
      <c r="E11" s="41" t="s">
        <v>59</v>
      </c>
      <c r="F11" s="50" t="s">
        <v>60</v>
      </c>
      <c r="G11" s="51"/>
      <c r="H11" s="51" t="s">
        <v>42</v>
      </c>
      <c r="I11" s="51"/>
      <c r="J11" s="51" t="s">
        <v>61</v>
      </c>
      <c r="K11" s="51" t="s">
        <v>62</v>
      </c>
      <c r="L11" s="42"/>
    </row>
    <row r="12" spans="1:12" ht="15">
      <c r="A12" s="23"/>
      <c r="B12" s="15"/>
      <c r="C12" s="11"/>
      <c r="D12" s="6" t="s">
        <v>58</v>
      </c>
      <c r="E12" s="41" t="s">
        <v>63</v>
      </c>
      <c r="F12" s="50" t="s">
        <v>60</v>
      </c>
      <c r="G12" s="51" t="s">
        <v>64</v>
      </c>
      <c r="H12" s="51" t="s">
        <v>64</v>
      </c>
      <c r="I12" s="51"/>
      <c r="J12" s="51" t="s">
        <v>65</v>
      </c>
      <c r="K12" s="51" t="s">
        <v>66</v>
      </c>
      <c r="L12" s="42"/>
    </row>
    <row r="13" spans="1:12" ht="15">
      <c r="A13" s="24"/>
      <c r="B13" s="17"/>
      <c r="C13" s="8"/>
      <c r="D13" s="18" t="s">
        <v>33</v>
      </c>
      <c r="E13" s="9"/>
      <c r="F13" s="52" t="s">
        <v>131</v>
      </c>
      <c r="G13" s="53" t="s">
        <v>132</v>
      </c>
      <c r="H13" s="53" t="s">
        <v>128</v>
      </c>
      <c r="I13" s="53" t="s">
        <v>133</v>
      </c>
      <c r="J13" s="53" t="s">
        <v>134</v>
      </c>
      <c r="K13" s="25"/>
      <c r="L13" s="19">
        <f t="shared" ref="L13" si="0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620</v>
      </c>
      <c r="G24" s="32">
        <f t="shared" ref="G24:J24" si="3">G13+G23</f>
        <v>15</v>
      </c>
      <c r="H24" s="32">
        <f t="shared" si="3"/>
        <v>19</v>
      </c>
      <c r="I24" s="32">
        <f t="shared" si="3"/>
        <v>90</v>
      </c>
      <c r="J24" s="32">
        <f t="shared" si="3"/>
        <v>592</v>
      </c>
      <c r="K24" s="32"/>
      <c r="L24" s="32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50" t="s">
        <v>40</v>
      </c>
      <c r="G25" s="51" t="s">
        <v>48</v>
      </c>
      <c r="H25" s="51" t="s">
        <v>72</v>
      </c>
      <c r="I25" s="51" t="s">
        <v>73</v>
      </c>
      <c r="J25" s="51" t="s">
        <v>74</v>
      </c>
      <c r="K25" s="51" t="s">
        <v>75</v>
      </c>
      <c r="L25" s="40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 t="s">
        <v>76</v>
      </c>
      <c r="F27" s="50" t="s">
        <v>46</v>
      </c>
      <c r="G27" s="51" t="s">
        <v>64</v>
      </c>
      <c r="H27" s="51" t="s">
        <v>64</v>
      </c>
      <c r="I27" s="51" t="s">
        <v>72</v>
      </c>
      <c r="J27" s="51" t="s">
        <v>77</v>
      </c>
      <c r="K27" s="51" t="s">
        <v>78</v>
      </c>
      <c r="L27" s="42"/>
    </row>
    <row r="28" spans="1:12" ht="15">
      <c r="A28" s="14"/>
      <c r="B28" s="15"/>
      <c r="C28" s="11"/>
      <c r="D28" s="7" t="s">
        <v>23</v>
      </c>
      <c r="E28" s="41" t="s">
        <v>52</v>
      </c>
      <c r="F28" s="50" t="s">
        <v>79</v>
      </c>
      <c r="G28" s="51" t="s">
        <v>80</v>
      </c>
      <c r="H28" s="51" t="s">
        <v>47</v>
      </c>
      <c r="I28" s="51" t="s">
        <v>81</v>
      </c>
      <c r="J28" s="51" t="s">
        <v>82</v>
      </c>
      <c r="K28" s="51" t="s">
        <v>57</v>
      </c>
      <c r="L28" s="42"/>
    </row>
    <row r="29" spans="1:12" ht="15">
      <c r="A29" s="14"/>
      <c r="B29" s="15"/>
      <c r="C29" s="11"/>
      <c r="D29" s="7" t="s">
        <v>24</v>
      </c>
      <c r="E29" s="41" t="s">
        <v>195</v>
      </c>
      <c r="F29" s="42">
        <v>80</v>
      </c>
      <c r="G29" s="42">
        <v>1</v>
      </c>
      <c r="H29" s="42"/>
      <c r="I29" s="42">
        <v>6</v>
      </c>
      <c r="J29" s="42">
        <v>34</v>
      </c>
      <c r="K29" s="43">
        <v>79</v>
      </c>
      <c r="L29" s="42"/>
    </row>
    <row r="30" spans="1:12" ht="15">
      <c r="A30" s="14"/>
      <c r="B30" s="15"/>
      <c r="C30" s="11"/>
      <c r="D30" s="6" t="s">
        <v>58</v>
      </c>
      <c r="E30" s="41" t="s">
        <v>59</v>
      </c>
      <c r="F30" s="50" t="s">
        <v>60</v>
      </c>
      <c r="G30" s="51"/>
      <c r="H30" s="51" t="s">
        <v>42</v>
      </c>
      <c r="I30" s="51"/>
      <c r="J30" s="51" t="s">
        <v>61</v>
      </c>
      <c r="K30" s="51" t="s">
        <v>62</v>
      </c>
      <c r="L30" s="42"/>
    </row>
    <row r="31" spans="1:12" ht="15">
      <c r="A31" s="14"/>
      <c r="B31" s="15"/>
      <c r="C31" s="11"/>
      <c r="D31" s="6" t="s">
        <v>83</v>
      </c>
      <c r="E31" s="41" t="s">
        <v>84</v>
      </c>
      <c r="F31" s="50" t="s">
        <v>85</v>
      </c>
      <c r="G31" s="51" t="s">
        <v>47</v>
      </c>
      <c r="H31" s="51"/>
      <c r="I31" s="51" t="s">
        <v>80</v>
      </c>
      <c r="J31" s="51" t="s">
        <v>86</v>
      </c>
      <c r="K31" s="51" t="s">
        <v>87</v>
      </c>
      <c r="L31" s="42"/>
    </row>
    <row r="32" spans="1:12" ht="15">
      <c r="A32" s="16"/>
      <c r="B32" s="17"/>
      <c r="C32" s="8"/>
      <c r="D32" s="18" t="s">
        <v>33</v>
      </c>
      <c r="E32" s="9"/>
      <c r="F32" s="52" t="s">
        <v>135</v>
      </c>
      <c r="G32" s="53" t="s">
        <v>113</v>
      </c>
      <c r="H32" s="53" t="s">
        <v>136</v>
      </c>
      <c r="I32" s="53" t="s">
        <v>137</v>
      </c>
      <c r="J32" s="53" t="s">
        <v>138</v>
      </c>
      <c r="K32" s="25"/>
      <c r="L32" s="19">
        <f t="shared" ref="L32" si="5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0">G32+G42</f>
        <v>24</v>
      </c>
      <c r="H43" s="32">
        <f t="shared" ref="H43" si="11">H32+H42</f>
        <v>38</v>
      </c>
      <c r="I43" s="32">
        <f t="shared" ref="I43" si="12">I32+I42</f>
        <v>102</v>
      </c>
      <c r="J43" s="32">
        <f t="shared" ref="J43:L43" si="13">J32+J42</f>
        <v>848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50" t="s">
        <v>91</v>
      </c>
      <c r="G44" s="51" t="s">
        <v>64</v>
      </c>
      <c r="H44" s="51" t="s">
        <v>92</v>
      </c>
      <c r="I44" s="51" t="s">
        <v>93</v>
      </c>
      <c r="J44" s="51" t="s">
        <v>91</v>
      </c>
      <c r="K44" s="51" t="s">
        <v>94</v>
      </c>
      <c r="L44" s="40"/>
    </row>
    <row r="45" spans="1:12" ht="15">
      <c r="A45" s="23"/>
      <c r="B45" s="15"/>
      <c r="C45" s="11"/>
      <c r="D45" s="6"/>
      <c r="E45" s="41" t="s">
        <v>89</v>
      </c>
      <c r="F45" s="50" t="s">
        <v>68</v>
      </c>
      <c r="G45" s="51" t="s">
        <v>95</v>
      </c>
      <c r="H45" s="51" t="s">
        <v>96</v>
      </c>
      <c r="I45" s="51" t="s">
        <v>97</v>
      </c>
      <c r="J45" s="51" t="s">
        <v>98</v>
      </c>
      <c r="K45" s="51" t="s">
        <v>99</v>
      </c>
      <c r="L45" s="42"/>
    </row>
    <row r="46" spans="1:12" ht="15">
      <c r="A46" s="23"/>
      <c r="B46" s="15"/>
      <c r="C46" s="11"/>
      <c r="D46" s="7" t="s">
        <v>22</v>
      </c>
      <c r="E46" s="41" t="s">
        <v>90</v>
      </c>
      <c r="F46" s="50" t="s">
        <v>46</v>
      </c>
      <c r="G46" s="51"/>
      <c r="H46" s="51"/>
      <c r="I46" s="51" t="s">
        <v>60</v>
      </c>
      <c r="J46" s="51" t="s">
        <v>100</v>
      </c>
      <c r="K46" s="51" t="s">
        <v>101</v>
      </c>
      <c r="L46" s="42"/>
    </row>
    <row r="47" spans="1:12" ht="15">
      <c r="A47" s="23"/>
      <c r="B47" s="15"/>
      <c r="C47" s="11"/>
      <c r="D47" s="7" t="s">
        <v>23</v>
      </c>
      <c r="E47" s="41" t="s">
        <v>52</v>
      </c>
      <c r="F47" s="50" t="s">
        <v>102</v>
      </c>
      <c r="G47" s="51" t="s">
        <v>64</v>
      </c>
      <c r="H47" s="51"/>
      <c r="I47" s="51" t="s">
        <v>97</v>
      </c>
      <c r="J47" s="51" t="s">
        <v>103</v>
      </c>
      <c r="K47" s="51" t="s">
        <v>57</v>
      </c>
      <c r="L47" s="42"/>
    </row>
    <row r="48" spans="1:12" ht="15">
      <c r="A48" s="23"/>
      <c r="B48" s="15"/>
      <c r="C48" s="11"/>
      <c r="D48" s="7" t="s">
        <v>24</v>
      </c>
      <c r="E48" s="41" t="s">
        <v>196</v>
      </c>
      <c r="F48" s="42">
        <v>100</v>
      </c>
      <c r="G48" s="42">
        <v>2</v>
      </c>
      <c r="H48" s="42">
        <v>1</v>
      </c>
      <c r="I48" s="42">
        <v>21</v>
      </c>
      <c r="J48" s="42">
        <v>96</v>
      </c>
      <c r="K48" s="43">
        <v>79</v>
      </c>
      <c r="L48" s="42"/>
    </row>
    <row r="49" spans="1:12" ht="15">
      <c r="A49" s="23"/>
      <c r="B49" s="15"/>
      <c r="C49" s="11"/>
      <c r="D49" s="6" t="s">
        <v>83</v>
      </c>
      <c r="E49" s="41" t="s">
        <v>104</v>
      </c>
      <c r="F49" s="50" t="s">
        <v>85</v>
      </c>
      <c r="G49" s="51" t="s">
        <v>47</v>
      </c>
      <c r="H49" s="51"/>
      <c r="I49" s="51" t="s">
        <v>80</v>
      </c>
      <c r="J49" s="51" t="s">
        <v>96</v>
      </c>
      <c r="K49" s="51" t="s">
        <v>87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52" t="s">
        <v>135</v>
      </c>
      <c r="G51" s="53" t="s">
        <v>128</v>
      </c>
      <c r="H51" s="53" t="s">
        <v>128</v>
      </c>
      <c r="I51" s="53" t="s">
        <v>115</v>
      </c>
      <c r="J51" s="53" t="s">
        <v>139</v>
      </c>
      <c r="K51" s="25"/>
      <c r="L51" s="19">
        <f t="shared" ref="L51" si="14"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19">G51+G61</f>
        <v>19</v>
      </c>
      <c r="H62" s="32">
        <f t="shared" ref="H62" si="20">H51+H61</f>
        <v>19</v>
      </c>
      <c r="I62" s="32">
        <f t="shared" ref="I62" si="21">I51+I61</f>
        <v>74</v>
      </c>
      <c r="J62" s="32">
        <f t="shared" ref="J62:L62" si="22">J51+J61</f>
        <v>593</v>
      </c>
      <c r="K62" s="32"/>
      <c r="L62" s="32">
        <f t="shared" si="22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105</v>
      </c>
      <c r="F63" s="50" t="s">
        <v>91</v>
      </c>
      <c r="G63" s="51" t="s">
        <v>109</v>
      </c>
      <c r="H63" s="51" t="s">
        <v>42</v>
      </c>
      <c r="I63" s="51" t="s">
        <v>43</v>
      </c>
      <c r="J63" s="51" t="s">
        <v>110</v>
      </c>
      <c r="K63" s="51" t="s">
        <v>111</v>
      </c>
      <c r="L63" s="40"/>
    </row>
    <row r="64" spans="1:12" ht="15">
      <c r="A64" s="23"/>
      <c r="B64" s="15"/>
      <c r="C64" s="11"/>
      <c r="D64" s="6"/>
      <c r="E64" s="41" t="s">
        <v>106</v>
      </c>
      <c r="F64" s="50" t="s">
        <v>68</v>
      </c>
      <c r="G64" s="51" t="s">
        <v>86</v>
      </c>
      <c r="H64" s="51" t="s">
        <v>112</v>
      </c>
      <c r="I64" s="51" t="s">
        <v>113</v>
      </c>
      <c r="J64" s="51" t="s">
        <v>114</v>
      </c>
      <c r="K64" s="51" t="s">
        <v>115</v>
      </c>
      <c r="L64" s="42"/>
    </row>
    <row r="65" spans="1:12" ht="15">
      <c r="A65" s="23"/>
      <c r="B65" s="15"/>
      <c r="C65" s="11"/>
      <c r="D65" s="7" t="s">
        <v>22</v>
      </c>
      <c r="E65" s="41" t="s">
        <v>107</v>
      </c>
      <c r="F65" s="50" t="s">
        <v>46</v>
      </c>
      <c r="G65" s="51" t="s">
        <v>80</v>
      </c>
      <c r="H65" s="51" t="s">
        <v>47</v>
      </c>
      <c r="I65" s="51" t="s">
        <v>95</v>
      </c>
      <c r="J65" s="51" t="s">
        <v>116</v>
      </c>
      <c r="K65" s="51" t="s">
        <v>117</v>
      </c>
      <c r="L65" s="42"/>
    </row>
    <row r="66" spans="1:12" ht="15">
      <c r="A66" s="23"/>
      <c r="B66" s="15"/>
      <c r="C66" s="11"/>
      <c r="D66" s="7" t="s">
        <v>23</v>
      </c>
      <c r="E66" s="41" t="s">
        <v>108</v>
      </c>
      <c r="F66" s="50" t="s">
        <v>79</v>
      </c>
      <c r="G66" s="51" t="s">
        <v>80</v>
      </c>
      <c r="H66" s="51" t="s">
        <v>47</v>
      </c>
      <c r="I66" s="51" t="s">
        <v>81</v>
      </c>
      <c r="J66" s="51" t="s">
        <v>82</v>
      </c>
      <c r="K66" s="51" t="s">
        <v>57</v>
      </c>
      <c r="L66" s="42"/>
    </row>
    <row r="67" spans="1:12" ht="15">
      <c r="A67" s="23"/>
      <c r="B67" s="15"/>
      <c r="C67" s="11"/>
      <c r="D67" s="7" t="s">
        <v>24</v>
      </c>
      <c r="E67" s="41" t="s">
        <v>197</v>
      </c>
      <c r="F67" s="42" t="s">
        <v>198</v>
      </c>
      <c r="G67" s="42">
        <v>1</v>
      </c>
      <c r="H67" s="42"/>
      <c r="I67" s="42">
        <v>6</v>
      </c>
      <c r="J67" s="42">
        <v>34</v>
      </c>
      <c r="K67" s="43">
        <v>79</v>
      </c>
      <c r="L67" s="42"/>
    </row>
    <row r="68" spans="1:12" ht="15">
      <c r="A68" s="23"/>
      <c r="B68" s="15"/>
      <c r="C68" s="11"/>
      <c r="D68" s="6" t="s">
        <v>118</v>
      </c>
      <c r="E68" s="41" t="s">
        <v>59</v>
      </c>
      <c r="F68" s="50" t="s">
        <v>60</v>
      </c>
      <c r="G68" s="51"/>
      <c r="H68" s="51" t="s">
        <v>42</v>
      </c>
      <c r="I68" s="51"/>
      <c r="J68" s="51" t="s">
        <v>61</v>
      </c>
      <c r="K68" s="51" t="s">
        <v>62</v>
      </c>
      <c r="L68" s="42"/>
    </row>
    <row r="69" spans="1:12" ht="15">
      <c r="A69" s="23"/>
      <c r="B69" s="15"/>
      <c r="C69" s="11"/>
      <c r="D69" s="6" t="s">
        <v>83</v>
      </c>
      <c r="E69" s="41" t="s">
        <v>119</v>
      </c>
      <c r="F69" s="50" t="s">
        <v>85</v>
      </c>
      <c r="G69" s="51" t="s">
        <v>47</v>
      </c>
      <c r="H69" s="51"/>
      <c r="I69" s="51" t="s">
        <v>80</v>
      </c>
      <c r="J69" s="51" t="s">
        <v>86</v>
      </c>
      <c r="K69" s="51" t="s">
        <v>87</v>
      </c>
      <c r="L69" s="42"/>
    </row>
    <row r="70" spans="1:12" ht="15">
      <c r="A70" s="24"/>
      <c r="B70" s="17"/>
      <c r="C70" s="8"/>
      <c r="D70" s="18" t="s">
        <v>33</v>
      </c>
      <c r="E70" s="9"/>
      <c r="F70" s="52" t="s">
        <v>135</v>
      </c>
      <c r="G70" s="53" t="s">
        <v>93</v>
      </c>
      <c r="H70" s="53" t="s">
        <v>140</v>
      </c>
      <c r="I70" s="53" t="s">
        <v>141</v>
      </c>
      <c r="J70" s="53" t="s">
        <v>142</v>
      </c>
      <c r="K70" s="25"/>
      <c r="L70" s="19">
        <f t="shared" ref="L70" si="23"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4">SUM(G71:G79)</f>
        <v>0</v>
      </c>
      <c r="H80" s="19">
        <f t="shared" ref="H80" si="25">SUM(H71:H79)</f>
        <v>0</v>
      </c>
      <c r="I80" s="19">
        <f t="shared" ref="I80" si="26">SUM(I71:I79)</f>
        <v>0</v>
      </c>
      <c r="J80" s="19">
        <f t="shared" ref="J80:L80" si="27">SUM(J71:J79)</f>
        <v>0</v>
      </c>
      <c r="K80" s="25"/>
      <c r="L80" s="19">
        <f t="shared" si="2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28">G70+G80</f>
        <v>22</v>
      </c>
      <c r="H81" s="32">
        <f t="shared" ref="H81" si="29">H70+H80</f>
        <v>31</v>
      </c>
      <c r="I81" s="32">
        <f t="shared" ref="I81" si="30">I70+I80</f>
        <v>91</v>
      </c>
      <c r="J81" s="32">
        <f t="shared" ref="J81:L81" si="31">J70+J80</f>
        <v>756</v>
      </c>
      <c r="K81" s="32"/>
      <c r="L81" s="32">
        <f t="shared" si="3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120</v>
      </c>
      <c r="F82" s="50" t="s">
        <v>40</v>
      </c>
      <c r="G82" s="51" t="s">
        <v>112</v>
      </c>
      <c r="H82" s="51" t="s">
        <v>112</v>
      </c>
      <c r="I82" s="51" t="s">
        <v>65</v>
      </c>
      <c r="J82" s="51" t="s">
        <v>122</v>
      </c>
      <c r="K82" s="51" t="s">
        <v>123</v>
      </c>
      <c r="L82" s="40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 t="s">
        <v>45</v>
      </c>
      <c r="F84" s="50" t="s">
        <v>46</v>
      </c>
      <c r="G84" s="51" t="s">
        <v>47</v>
      </c>
      <c r="H84" s="51"/>
      <c r="I84" s="51" t="s">
        <v>48</v>
      </c>
      <c r="J84" s="51" t="s">
        <v>49</v>
      </c>
      <c r="K84" s="51" t="s">
        <v>51</v>
      </c>
      <c r="L84" s="42"/>
    </row>
    <row r="85" spans="1:12" ht="15">
      <c r="A85" s="23"/>
      <c r="B85" s="15"/>
      <c r="C85" s="11"/>
      <c r="D85" s="7" t="s">
        <v>23</v>
      </c>
      <c r="E85" s="41" t="s">
        <v>108</v>
      </c>
      <c r="F85" s="50" t="s">
        <v>79</v>
      </c>
      <c r="G85" s="51" t="s">
        <v>80</v>
      </c>
      <c r="H85" s="51" t="s">
        <v>47</v>
      </c>
      <c r="I85" s="51" t="s">
        <v>81</v>
      </c>
      <c r="J85" s="51" t="s">
        <v>82</v>
      </c>
      <c r="K85" s="51" t="s">
        <v>57</v>
      </c>
      <c r="L85" s="42"/>
    </row>
    <row r="86" spans="1:12" ht="15">
      <c r="A86" s="23"/>
      <c r="B86" s="15"/>
      <c r="C86" s="11"/>
      <c r="D86" s="7" t="s">
        <v>24</v>
      </c>
      <c r="E86" s="41" t="s">
        <v>67</v>
      </c>
      <c r="F86" s="50" t="s">
        <v>68</v>
      </c>
      <c r="G86" s="51"/>
      <c r="H86" s="51"/>
      <c r="I86" s="51" t="s">
        <v>60</v>
      </c>
      <c r="J86" s="51" t="s">
        <v>69</v>
      </c>
      <c r="K86" s="51" t="s">
        <v>70</v>
      </c>
      <c r="L86" s="42"/>
    </row>
    <row r="87" spans="1:12" ht="15">
      <c r="A87" s="23"/>
      <c r="B87" s="15"/>
      <c r="C87" s="11"/>
      <c r="D87" s="6" t="s">
        <v>118</v>
      </c>
      <c r="E87" s="41" t="s">
        <v>63</v>
      </c>
      <c r="F87" s="50" t="s">
        <v>60</v>
      </c>
      <c r="G87" s="51" t="s">
        <v>64</v>
      </c>
      <c r="H87" s="51" t="s">
        <v>64</v>
      </c>
      <c r="I87" s="51"/>
      <c r="J87" s="51" t="s">
        <v>65</v>
      </c>
      <c r="K87" s="51" t="s">
        <v>66</v>
      </c>
      <c r="L87" s="42"/>
    </row>
    <row r="88" spans="1:12" ht="15">
      <c r="A88" s="23"/>
      <c r="B88" s="15"/>
      <c r="C88" s="11"/>
      <c r="D88" s="6" t="s">
        <v>118</v>
      </c>
      <c r="E88" s="41" t="s">
        <v>121</v>
      </c>
      <c r="F88" s="50" t="s">
        <v>60</v>
      </c>
      <c r="G88" s="51" t="s">
        <v>64</v>
      </c>
      <c r="H88" s="51" t="s">
        <v>64</v>
      </c>
      <c r="I88" s="51"/>
      <c r="J88" s="51" t="s">
        <v>65</v>
      </c>
      <c r="K88" s="51" t="s">
        <v>66</v>
      </c>
      <c r="L88" s="42"/>
    </row>
    <row r="89" spans="1:12" ht="15">
      <c r="A89" s="24"/>
      <c r="B89" s="17"/>
      <c r="C89" s="8"/>
      <c r="D89" s="18" t="s">
        <v>33</v>
      </c>
      <c r="E89" s="9"/>
      <c r="F89" s="52" t="s">
        <v>127</v>
      </c>
      <c r="G89" s="53" t="s">
        <v>128</v>
      </c>
      <c r="H89" s="53" t="s">
        <v>55</v>
      </c>
      <c r="I89" s="53" t="s">
        <v>129</v>
      </c>
      <c r="J89" s="53" t="s">
        <v>130</v>
      </c>
      <c r="K89" s="25"/>
      <c r="L89" s="19">
        <f t="shared" ref="L89" si="32"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3">SUM(G90:G98)</f>
        <v>0</v>
      </c>
      <c r="H99" s="19">
        <f t="shared" ref="H99" si="34">SUM(H90:H98)</f>
        <v>0</v>
      </c>
      <c r="I99" s="19">
        <f t="shared" ref="I99" si="35">SUM(I90:I98)</f>
        <v>0</v>
      </c>
      <c r="J99" s="19">
        <f t="shared" ref="J99:L99" si="36">SUM(J90:J98)</f>
        <v>0</v>
      </c>
      <c r="K99" s="25"/>
      <c r="L99" s="19">
        <f t="shared" si="3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600</v>
      </c>
      <c r="G100" s="32">
        <f t="shared" ref="G100" si="37">G89+G99</f>
        <v>19</v>
      </c>
      <c r="H100" s="32">
        <f t="shared" ref="H100" si="38">H89+H99</f>
        <v>25</v>
      </c>
      <c r="I100" s="32">
        <f t="shared" ref="I100" si="39">I89+I99</f>
        <v>78</v>
      </c>
      <c r="J100" s="32">
        <f t="shared" ref="J100:L100" si="40">J89+J99</f>
        <v>587</v>
      </c>
      <c r="K100" s="32"/>
      <c r="L100" s="32">
        <f t="shared" si="40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143</v>
      </c>
      <c r="F101" s="54" t="s">
        <v>144</v>
      </c>
      <c r="G101" s="53" t="s">
        <v>86</v>
      </c>
      <c r="H101" s="53" t="s">
        <v>60</v>
      </c>
      <c r="I101" s="53" t="s">
        <v>145</v>
      </c>
      <c r="J101" s="53" t="s">
        <v>146</v>
      </c>
      <c r="K101" s="53" t="s">
        <v>147</v>
      </c>
      <c r="L101" s="40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90</v>
      </c>
      <c r="F103" s="54" t="s">
        <v>46</v>
      </c>
      <c r="G103" s="53"/>
      <c r="H103" s="53"/>
      <c r="I103" s="53" t="s">
        <v>60</v>
      </c>
      <c r="J103" s="53" t="s">
        <v>100</v>
      </c>
      <c r="K103" s="53" t="s">
        <v>101</v>
      </c>
      <c r="L103" s="42"/>
    </row>
    <row r="104" spans="1:12" ht="15">
      <c r="A104" s="23"/>
      <c r="B104" s="15"/>
      <c r="C104" s="11"/>
      <c r="D104" s="7" t="s">
        <v>23</v>
      </c>
      <c r="E104" s="41" t="s">
        <v>52</v>
      </c>
      <c r="F104" s="54" t="s">
        <v>79</v>
      </c>
      <c r="G104" s="53" t="s">
        <v>80</v>
      </c>
      <c r="H104" s="53" t="s">
        <v>47</v>
      </c>
      <c r="I104" s="53" t="s">
        <v>81</v>
      </c>
      <c r="J104" s="53" t="s">
        <v>82</v>
      </c>
      <c r="K104" s="53" t="s">
        <v>57</v>
      </c>
      <c r="L104" s="42"/>
    </row>
    <row r="105" spans="1:12" ht="15">
      <c r="A105" s="23"/>
      <c r="B105" s="15"/>
      <c r="C105" s="11"/>
      <c r="D105" s="7" t="s">
        <v>24</v>
      </c>
      <c r="E105" s="41" t="s">
        <v>67</v>
      </c>
      <c r="F105" s="54" t="s">
        <v>68</v>
      </c>
      <c r="G105" s="53"/>
      <c r="H105" s="53"/>
      <c r="I105" s="53" t="s">
        <v>60</v>
      </c>
      <c r="J105" s="53" t="s">
        <v>69</v>
      </c>
      <c r="K105" s="53" t="s">
        <v>70</v>
      </c>
      <c r="L105" s="42"/>
    </row>
    <row r="106" spans="1:12" ht="15">
      <c r="A106" s="23"/>
      <c r="B106" s="15"/>
      <c r="C106" s="11"/>
      <c r="D106" s="6" t="s">
        <v>118</v>
      </c>
      <c r="E106" s="41" t="s">
        <v>59</v>
      </c>
      <c r="F106" s="54" t="s">
        <v>60</v>
      </c>
      <c r="G106" s="53"/>
      <c r="H106" s="53" t="s">
        <v>42</v>
      </c>
      <c r="I106" s="53"/>
      <c r="J106" s="53" t="s">
        <v>61</v>
      </c>
      <c r="K106" s="53" t="s">
        <v>62</v>
      </c>
      <c r="L106" s="42"/>
    </row>
    <row r="107" spans="1:12" ht="15">
      <c r="A107" s="23"/>
      <c r="B107" s="15"/>
      <c r="C107" s="11"/>
      <c r="D107" s="6" t="s">
        <v>118</v>
      </c>
      <c r="E107" s="41" t="s">
        <v>63</v>
      </c>
      <c r="F107" s="54" t="s">
        <v>60</v>
      </c>
      <c r="G107" s="53" t="s">
        <v>64</v>
      </c>
      <c r="H107" s="53" t="s">
        <v>64</v>
      </c>
      <c r="I107" s="53"/>
      <c r="J107" s="53" t="s">
        <v>65</v>
      </c>
      <c r="K107" s="53" t="s">
        <v>66</v>
      </c>
      <c r="L107" s="42"/>
    </row>
    <row r="108" spans="1:12" ht="15">
      <c r="A108" s="24"/>
      <c r="B108" s="17"/>
      <c r="C108" s="8"/>
      <c r="D108" s="18" t="s">
        <v>33</v>
      </c>
      <c r="E108" s="9"/>
      <c r="F108" s="52" t="s">
        <v>148</v>
      </c>
      <c r="G108" s="53" t="s">
        <v>81</v>
      </c>
      <c r="H108" s="53" t="s">
        <v>93</v>
      </c>
      <c r="I108" s="53" t="s">
        <v>61</v>
      </c>
      <c r="J108" s="53" t="s">
        <v>149</v>
      </c>
      <c r="K108" s="25"/>
      <c r="L108" s="19">
        <f t="shared" ref="L108" si="4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2">SUM(G109:G117)</f>
        <v>0</v>
      </c>
      <c r="H118" s="19">
        <f t="shared" si="42"/>
        <v>0</v>
      </c>
      <c r="I118" s="19">
        <f t="shared" si="42"/>
        <v>0</v>
      </c>
      <c r="J118" s="19">
        <f t="shared" si="42"/>
        <v>0</v>
      </c>
      <c r="K118" s="25"/>
      <c r="L118" s="19">
        <f t="shared" ref="L118" si="4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615</v>
      </c>
      <c r="G119" s="32">
        <f t="shared" ref="G119" si="44">G108+G118</f>
        <v>16</v>
      </c>
      <c r="H119" s="32">
        <f t="shared" ref="H119" si="45">H108+H118</f>
        <v>22</v>
      </c>
      <c r="I119" s="32">
        <f t="shared" ref="I119" si="46">I108+I118</f>
        <v>71</v>
      </c>
      <c r="J119" s="32">
        <f t="shared" ref="J119:L119" si="47">J108+J118</f>
        <v>556</v>
      </c>
      <c r="K119" s="32"/>
      <c r="L119" s="32">
        <f t="shared" si="47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150</v>
      </c>
      <c r="F120" s="54" t="s">
        <v>91</v>
      </c>
      <c r="G120" s="53" t="s">
        <v>54</v>
      </c>
      <c r="H120" s="53" t="s">
        <v>109</v>
      </c>
      <c r="I120" s="53" t="s">
        <v>152</v>
      </c>
      <c r="J120" s="53" t="s">
        <v>153</v>
      </c>
      <c r="K120" s="53" t="s">
        <v>154</v>
      </c>
      <c r="L120" s="40"/>
    </row>
    <row r="121" spans="1:12" ht="15">
      <c r="A121" s="14"/>
      <c r="B121" s="15"/>
      <c r="C121" s="11"/>
      <c r="D121" s="6"/>
      <c r="E121" s="41" t="s">
        <v>151</v>
      </c>
      <c r="F121" s="54" t="s">
        <v>68</v>
      </c>
      <c r="G121" s="53" t="s">
        <v>93</v>
      </c>
      <c r="H121" s="53" t="s">
        <v>155</v>
      </c>
      <c r="I121" s="53" t="s">
        <v>65</v>
      </c>
      <c r="J121" s="53" t="s">
        <v>156</v>
      </c>
      <c r="K121" s="53" t="s">
        <v>157</v>
      </c>
      <c r="L121" s="42"/>
    </row>
    <row r="122" spans="1:12" ht="15">
      <c r="A122" s="14"/>
      <c r="B122" s="15"/>
      <c r="C122" s="11"/>
      <c r="D122" s="7" t="s">
        <v>22</v>
      </c>
      <c r="E122" s="41" t="s">
        <v>107</v>
      </c>
      <c r="F122" s="54" t="s">
        <v>46</v>
      </c>
      <c r="G122" s="53" t="s">
        <v>80</v>
      </c>
      <c r="H122" s="53" t="s">
        <v>47</v>
      </c>
      <c r="I122" s="53" t="s">
        <v>95</v>
      </c>
      <c r="J122" s="53" t="s">
        <v>116</v>
      </c>
      <c r="K122" s="53" t="s">
        <v>117</v>
      </c>
      <c r="L122" s="42"/>
    </row>
    <row r="123" spans="1:12" ht="15">
      <c r="A123" s="14"/>
      <c r="B123" s="15"/>
      <c r="C123" s="11"/>
      <c r="D123" s="7" t="s">
        <v>23</v>
      </c>
      <c r="E123" s="41" t="s">
        <v>52</v>
      </c>
      <c r="F123" s="54" t="s">
        <v>79</v>
      </c>
      <c r="G123" s="53" t="s">
        <v>80</v>
      </c>
      <c r="H123" s="53" t="s">
        <v>47</v>
      </c>
      <c r="I123" s="53" t="s">
        <v>81</v>
      </c>
      <c r="J123" s="53" t="s">
        <v>82</v>
      </c>
      <c r="K123" s="53" t="s">
        <v>57</v>
      </c>
      <c r="L123" s="42"/>
    </row>
    <row r="124" spans="1:12" ht="15">
      <c r="A124" s="14"/>
      <c r="B124" s="15"/>
      <c r="C124" s="11"/>
      <c r="D124" s="7" t="s">
        <v>24</v>
      </c>
      <c r="E124" s="41" t="s">
        <v>197</v>
      </c>
      <c r="F124" s="42">
        <v>80</v>
      </c>
      <c r="G124" s="42">
        <v>1</v>
      </c>
      <c r="H124" s="42"/>
      <c r="I124" s="42">
        <v>6</v>
      </c>
      <c r="J124" s="42">
        <v>34</v>
      </c>
      <c r="K124" s="43">
        <v>79</v>
      </c>
      <c r="L124" s="42"/>
    </row>
    <row r="125" spans="1:12" ht="15">
      <c r="A125" s="14"/>
      <c r="B125" s="15"/>
      <c r="C125" s="11"/>
      <c r="D125" s="6" t="s">
        <v>158</v>
      </c>
      <c r="E125" s="41" t="s">
        <v>63</v>
      </c>
      <c r="F125" s="54" t="s">
        <v>85</v>
      </c>
      <c r="G125" s="53" t="s">
        <v>47</v>
      </c>
      <c r="H125" s="53"/>
      <c r="I125" s="53" t="s">
        <v>80</v>
      </c>
      <c r="J125" s="53" t="s">
        <v>96</v>
      </c>
      <c r="K125" s="53" t="s">
        <v>87</v>
      </c>
      <c r="L125" s="42"/>
    </row>
    <row r="126" spans="1:12" ht="15">
      <c r="A126" s="14"/>
      <c r="B126" s="15"/>
      <c r="C126" s="11"/>
      <c r="D126" s="6" t="s">
        <v>83</v>
      </c>
      <c r="E126" s="41" t="s">
        <v>104</v>
      </c>
      <c r="F126" s="52" t="s">
        <v>135</v>
      </c>
      <c r="G126" s="53" t="s">
        <v>65</v>
      </c>
      <c r="H126" s="53" t="s">
        <v>159</v>
      </c>
      <c r="I126" s="53" t="s">
        <v>160</v>
      </c>
      <c r="J126" s="53" t="s">
        <v>161</v>
      </c>
      <c r="K126" s="53"/>
      <c r="L126" s="42"/>
    </row>
    <row r="127" spans="1:12" ht="15">
      <c r="A127" s="16"/>
      <c r="B127" s="17"/>
      <c r="C127" s="8"/>
      <c r="D127" s="18" t="s">
        <v>33</v>
      </c>
      <c r="E127" s="9"/>
      <c r="F127" s="52" t="s">
        <v>135</v>
      </c>
      <c r="G127" s="53" t="s">
        <v>65</v>
      </c>
      <c r="H127" s="53" t="s">
        <v>159</v>
      </c>
      <c r="I127" s="53" t="s">
        <v>160</v>
      </c>
      <c r="J127" s="53" t="s">
        <v>161</v>
      </c>
      <c r="K127" s="53"/>
      <c r="L127" s="19">
        <f t="shared" ref="L127" si="48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9">SUM(G128:G136)</f>
        <v>0</v>
      </c>
      <c r="H137" s="19">
        <f t="shared" si="49"/>
        <v>0</v>
      </c>
      <c r="I137" s="19">
        <f t="shared" si="49"/>
        <v>0</v>
      </c>
      <c r="J137" s="19">
        <f t="shared" si="49"/>
        <v>0</v>
      </c>
      <c r="K137" s="25"/>
      <c r="L137" s="19">
        <f t="shared" ref="L137" si="5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550</v>
      </c>
      <c r="G138" s="32">
        <f t="shared" ref="G138" si="51">G127+G137</f>
        <v>34</v>
      </c>
      <c r="H138" s="32">
        <f t="shared" ref="H138" si="52">H127+H137</f>
        <v>39</v>
      </c>
      <c r="I138" s="32">
        <f t="shared" ref="I138" si="53">I127+I137</f>
        <v>93</v>
      </c>
      <c r="J138" s="32">
        <f t="shared" ref="J138:L138" si="54">J127+J137</f>
        <v>767</v>
      </c>
      <c r="K138" s="32"/>
      <c r="L138" s="32">
        <f t="shared" si="54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162</v>
      </c>
      <c r="F139" s="54" t="s">
        <v>165</v>
      </c>
      <c r="G139" s="53" t="s">
        <v>128</v>
      </c>
      <c r="H139" s="53" t="s">
        <v>48</v>
      </c>
      <c r="I139" s="53" t="s">
        <v>166</v>
      </c>
      <c r="J139" s="53" t="s">
        <v>75</v>
      </c>
      <c r="K139" s="53" t="s">
        <v>167</v>
      </c>
      <c r="L139" s="40"/>
    </row>
    <row r="140" spans="1:12" ht="15">
      <c r="A140" s="23"/>
      <c r="B140" s="15"/>
      <c r="C140" s="11"/>
      <c r="D140" s="6" t="s">
        <v>58</v>
      </c>
      <c r="E140" s="41" t="s">
        <v>163</v>
      </c>
      <c r="F140" s="54" t="s">
        <v>97</v>
      </c>
      <c r="G140" s="53"/>
      <c r="H140" s="53" t="s">
        <v>64</v>
      </c>
      <c r="I140" s="53" t="s">
        <v>47</v>
      </c>
      <c r="J140" s="53" t="s">
        <v>168</v>
      </c>
      <c r="K140" s="53" t="s">
        <v>169</v>
      </c>
      <c r="L140" s="42"/>
    </row>
    <row r="141" spans="1:12" ht="15">
      <c r="A141" s="23"/>
      <c r="B141" s="15"/>
      <c r="C141" s="11"/>
      <c r="D141" s="7" t="s">
        <v>22</v>
      </c>
      <c r="E141" s="41" t="s">
        <v>164</v>
      </c>
      <c r="F141" s="54" t="s">
        <v>46</v>
      </c>
      <c r="G141" s="53"/>
      <c r="H141" s="53"/>
      <c r="I141" s="53" t="s">
        <v>132</v>
      </c>
      <c r="J141" s="53" t="s">
        <v>170</v>
      </c>
      <c r="K141" s="53" t="s">
        <v>171</v>
      </c>
      <c r="L141" s="42"/>
    </row>
    <row r="142" spans="1:12" ht="15.75" customHeight="1">
      <c r="A142" s="23"/>
      <c r="B142" s="15"/>
      <c r="C142" s="11"/>
      <c r="D142" s="7" t="s">
        <v>23</v>
      </c>
      <c r="E142" s="41" t="s">
        <v>52</v>
      </c>
      <c r="F142" s="54" t="s">
        <v>55</v>
      </c>
      <c r="G142" s="53" t="s">
        <v>80</v>
      </c>
      <c r="H142" s="53" t="s">
        <v>47</v>
      </c>
      <c r="I142" s="53" t="s">
        <v>112</v>
      </c>
      <c r="J142" s="53" t="s">
        <v>172</v>
      </c>
      <c r="K142" s="53" t="s">
        <v>173</v>
      </c>
      <c r="L142" s="42"/>
    </row>
    <row r="143" spans="1:12" ht="15">
      <c r="A143" s="23"/>
      <c r="B143" s="15"/>
      <c r="C143" s="11"/>
      <c r="D143" s="7" t="s">
        <v>24</v>
      </c>
      <c r="E143" s="41" t="s">
        <v>196</v>
      </c>
      <c r="F143" s="54" t="s">
        <v>68</v>
      </c>
      <c r="G143" s="53" t="s">
        <v>80</v>
      </c>
      <c r="H143" s="53" t="s">
        <v>47</v>
      </c>
      <c r="I143" s="53" t="s">
        <v>174</v>
      </c>
      <c r="J143" s="53" t="s">
        <v>175</v>
      </c>
      <c r="K143" s="53" t="s">
        <v>70</v>
      </c>
      <c r="L143" s="42"/>
    </row>
    <row r="144" spans="1:12" ht="15">
      <c r="A144" s="23"/>
      <c r="B144" s="15"/>
      <c r="C144" s="11"/>
      <c r="D144" s="6"/>
      <c r="E144" s="41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52" t="s">
        <v>176</v>
      </c>
      <c r="G146" s="53" t="s">
        <v>177</v>
      </c>
      <c r="H146" s="53" t="s">
        <v>177</v>
      </c>
      <c r="I146" s="53" t="s">
        <v>178</v>
      </c>
      <c r="J146" s="53" t="s">
        <v>179</v>
      </c>
      <c r="K146" s="53"/>
      <c r="L146" s="19">
        <f t="shared" ref="L146" si="5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6">SUM(G147:G155)</f>
        <v>0</v>
      </c>
      <c r="H156" s="19">
        <f t="shared" si="56"/>
        <v>0</v>
      </c>
      <c r="I156" s="19">
        <f t="shared" si="56"/>
        <v>0</v>
      </c>
      <c r="J156" s="19">
        <f t="shared" si="56"/>
        <v>0</v>
      </c>
      <c r="K156" s="25"/>
      <c r="L156" s="19">
        <f t="shared" ref="L156" si="5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 t="e">
        <f>#REF!+F156</f>
        <v>#REF!</v>
      </c>
      <c r="G157" s="32" t="e">
        <f>#REF!+G156</f>
        <v>#REF!</v>
      </c>
      <c r="H157" s="32" t="e">
        <f>#REF!+H156</f>
        <v>#REF!</v>
      </c>
      <c r="I157" s="32" t="e">
        <f>#REF!+I156</f>
        <v>#REF!</v>
      </c>
      <c r="J157" s="32" t="e">
        <f>#REF!+J156</f>
        <v>#REF!</v>
      </c>
      <c r="K157" s="32"/>
      <c r="L157" s="32">
        <f t="shared" ref="L157" si="58"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180</v>
      </c>
      <c r="F158" s="54" t="s">
        <v>91</v>
      </c>
      <c r="G158" s="53" t="s">
        <v>184</v>
      </c>
      <c r="H158" s="53" t="s">
        <v>42</v>
      </c>
      <c r="I158" s="53" t="s">
        <v>72</v>
      </c>
      <c r="J158" s="53" t="s">
        <v>185</v>
      </c>
      <c r="K158" s="53" t="s">
        <v>186</v>
      </c>
      <c r="L158" s="40"/>
    </row>
    <row r="159" spans="1:12" ht="15">
      <c r="A159" s="23"/>
      <c r="B159" s="15"/>
      <c r="C159" s="11"/>
      <c r="D159" s="6"/>
      <c r="E159" s="41" t="s">
        <v>181</v>
      </c>
      <c r="F159" s="54" t="s">
        <v>68</v>
      </c>
      <c r="G159" s="53" t="s">
        <v>48</v>
      </c>
      <c r="H159" s="53" t="s">
        <v>128</v>
      </c>
      <c r="I159" s="53" t="s">
        <v>177</v>
      </c>
      <c r="J159" s="53" t="s">
        <v>40</v>
      </c>
      <c r="K159" s="53" t="s">
        <v>187</v>
      </c>
      <c r="L159" s="42"/>
    </row>
    <row r="160" spans="1:12" ht="15">
      <c r="A160" s="23"/>
      <c r="B160" s="15"/>
      <c r="C160" s="11"/>
      <c r="D160" s="7" t="s">
        <v>22</v>
      </c>
      <c r="E160" s="41" t="s">
        <v>76</v>
      </c>
      <c r="F160" s="54" t="s">
        <v>46</v>
      </c>
      <c r="G160" s="53" t="s">
        <v>64</v>
      </c>
      <c r="H160" s="53" t="s">
        <v>64</v>
      </c>
      <c r="I160" s="53" t="s">
        <v>72</v>
      </c>
      <c r="J160" s="53" t="s">
        <v>77</v>
      </c>
      <c r="K160" s="53" t="s">
        <v>78</v>
      </c>
      <c r="L160" s="42"/>
    </row>
    <row r="161" spans="1:12" ht="15">
      <c r="A161" s="23"/>
      <c r="B161" s="15"/>
      <c r="C161" s="11"/>
      <c r="D161" s="7" t="s">
        <v>23</v>
      </c>
      <c r="E161" s="41" t="s">
        <v>52</v>
      </c>
      <c r="F161" s="54" t="s">
        <v>79</v>
      </c>
      <c r="G161" s="53" t="s">
        <v>80</v>
      </c>
      <c r="H161" s="53" t="s">
        <v>47</v>
      </c>
      <c r="I161" s="53" t="s">
        <v>81</v>
      </c>
      <c r="J161" s="53" t="s">
        <v>82</v>
      </c>
      <c r="K161" s="53" t="s">
        <v>57</v>
      </c>
      <c r="L161" s="42"/>
    </row>
    <row r="162" spans="1:12" ht="15">
      <c r="A162" s="23"/>
      <c r="B162" s="15"/>
      <c r="C162" s="11"/>
      <c r="D162" s="7" t="s">
        <v>24</v>
      </c>
      <c r="E162" s="41" t="s">
        <v>199</v>
      </c>
      <c r="F162" s="42">
        <v>100</v>
      </c>
      <c r="G162" s="42"/>
      <c r="H162" s="42"/>
      <c r="I162" s="42">
        <v>10</v>
      </c>
      <c r="J162" s="42">
        <v>44</v>
      </c>
      <c r="K162" s="43">
        <v>79</v>
      </c>
      <c r="L162" s="42"/>
    </row>
    <row r="163" spans="1:12" ht="15">
      <c r="A163" s="23"/>
      <c r="B163" s="15"/>
      <c r="C163" s="11"/>
      <c r="D163" s="6" t="s">
        <v>183</v>
      </c>
      <c r="E163" s="41" t="s">
        <v>182</v>
      </c>
      <c r="F163" s="54" t="s">
        <v>85</v>
      </c>
      <c r="G163" s="53" t="s">
        <v>47</v>
      </c>
      <c r="H163" s="53"/>
      <c r="I163" s="53" t="s">
        <v>80</v>
      </c>
      <c r="J163" s="53" t="s">
        <v>86</v>
      </c>
      <c r="K163" s="53" t="s">
        <v>87</v>
      </c>
      <c r="L163" s="42"/>
    </row>
    <row r="164" spans="1:12" ht="15">
      <c r="A164" s="23"/>
      <c r="B164" s="15"/>
      <c r="C164" s="11"/>
      <c r="D164" s="6" t="s">
        <v>83</v>
      </c>
      <c r="E164" s="41" t="s">
        <v>84</v>
      </c>
      <c r="F164" s="52" t="s">
        <v>188</v>
      </c>
      <c r="G164" s="53" t="s">
        <v>145</v>
      </c>
      <c r="H164" s="53" t="s">
        <v>189</v>
      </c>
      <c r="I164" s="53" t="s">
        <v>190</v>
      </c>
      <c r="J164" s="53" t="s">
        <v>191</v>
      </c>
      <c r="K164" s="53"/>
      <c r="L164" s="42"/>
    </row>
    <row r="165" spans="1:12" ht="15">
      <c r="A165" s="24"/>
      <c r="B165" s="17"/>
      <c r="C165" s="8"/>
      <c r="D165" s="18" t="s">
        <v>33</v>
      </c>
      <c r="E165" s="9"/>
      <c r="F165" s="52" t="s">
        <v>188</v>
      </c>
      <c r="G165" s="53" t="s">
        <v>145</v>
      </c>
      <c r="H165" s="53" t="s">
        <v>189</v>
      </c>
      <c r="I165" s="53" t="s">
        <v>190</v>
      </c>
      <c r="J165" s="53" t="s">
        <v>191</v>
      </c>
      <c r="K165" s="53"/>
      <c r="L165" s="19">
        <f t="shared" ref="L165" si="5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560</v>
      </c>
      <c r="G176" s="32">
        <f t="shared" ref="G176" si="62">G165+G175</f>
        <v>35</v>
      </c>
      <c r="H176" s="32">
        <f t="shared" ref="H176" si="63">H165+H175</f>
        <v>33</v>
      </c>
      <c r="I176" s="32">
        <f t="shared" ref="I176" si="64">I165+I175</f>
        <v>108</v>
      </c>
      <c r="J176" s="32">
        <f t="shared" ref="J176:L176" si="65">J165+J175</f>
        <v>839</v>
      </c>
      <c r="K176" s="32"/>
      <c r="L176" s="32">
        <f t="shared" si="6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54" t="s">
        <v>91</v>
      </c>
      <c r="G177" s="53" t="s">
        <v>64</v>
      </c>
      <c r="H177" s="53" t="s">
        <v>92</v>
      </c>
      <c r="I177" s="53" t="s">
        <v>93</v>
      </c>
      <c r="J177" s="53" t="s">
        <v>91</v>
      </c>
      <c r="K177" s="53" t="s">
        <v>94</v>
      </c>
      <c r="L177" s="40"/>
    </row>
    <row r="178" spans="1:12" ht="15">
      <c r="A178" s="23"/>
      <c r="B178" s="15"/>
      <c r="C178" s="11"/>
      <c r="D178" s="6"/>
      <c r="E178" s="41" t="s">
        <v>106</v>
      </c>
      <c r="F178" s="54" t="s">
        <v>68</v>
      </c>
      <c r="G178" s="53" t="s">
        <v>86</v>
      </c>
      <c r="H178" s="53" t="s">
        <v>112</v>
      </c>
      <c r="I178" s="53" t="s">
        <v>113</v>
      </c>
      <c r="J178" s="53" t="s">
        <v>114</v>
      </c>
      <c r="K178" s="53" t="s">
        <v>115</v>
      </c>
      <c r="L178" s="42"/>
    </row>
    <row r="179" spans="1:12" ht="15">
      <c r="A179" s="23"/>
      <c r="B179" s="15"/>
      <c r="C179" s="11"/>
      <c r="D179" s="7" t="s">
        <v>22</v>
      </c>
      <c r="E179" s="41" t="s">
        <v>90</v>
      </c>
      <c r="F179" s="54" t="s">
        <v>46</v>
      </c>
      <c r="G179" s="53"/>
      <c r="H179" s="53"/>
      <c r="I179" s="53" t="s">
        <v>60</v>
      </c>
      <c r="J179" s="53" t="s">
        <v>100</v>
      </c>
      <c r="K179" s="53" t="s">
        <v>101</v>
      </c>
      <c r="L179" s="42"/>
    </row>
    <row r="180" spans="1:12" ht="15">
      <c r="A180" s="23"/>
      <c r="B180" s="15"/>
      <c r="C180" s="11"/>
      <c r="D180" s="7" t="s">
        <v>23</v>
      </c>
      <c r="E180" s="41" t="s">
        <v>52</v>
      </c>
      <c r="F180" s="54" t="s">
        <v>79</v>
      </c>
      <c r="G180" s="53" t="s">
        <v>80</v>
      </c>
      <c r="H180" s="53" t="s">
        <v>47</v>
      </c>
      <c r="I180" s="53" t="s">
        <v>81</v>
      </c>
      <c r="J180" s="53" t="s">
        <v>82</v>
      </c>
      <c r="K180" s="53" t="s">
        <v>57</v>
      </c>
      <c r="L180" s="42"/>
    </row>
    <row r="181" spans="1:12" ht="15">
      <c r="A181" s="23"/>
      <c r="B181" s="15"/>
      <c r="C181" s="11"/>
      <c r="D181" s="7" t="s">
        <v>24</v>
      </c>
      <c r="E181" s="41" t="s">
        <v>197</v>
      </c>
      <c r="F181" s="42">
        <v>80</v>
      </c>
      <c r="G181" s="42">
        <v>1</v>
      </c>
      <c r="H181" s="42"/>
      <c r="I181" s="42">
        <v>6</v>
      </c>
      <c r="J181" s="42">
        <v>34</v>
      </c>
      <c r="K181" s="43">
        <v>79</v>
      </c>
      <c r="L181" s="42"/>
    </row>
    <row r="182" spans="1:12" ht="15">
      <c r="A182" s="23"/>
      <c r="B182" s="15"/>
      <c r="C182" s="11"/>
      <c r="D182" s="6" t="s">
        <v>158</v>
      </c>
      <c r="E182" s="41" t="s">
        <v>59</v>
      </c>
      <c r="F182" s="54" t="s">
        <v>60</v>
      </c>
      <c r="G182" s="53"/>
      <c r="H182" s="53" t="s">
        <v>42</v>
      </c>
      <c r="I182" s="53"/>
      <c r="J182" s="53" t="s">
        <v>61</v>
      </c>
      <c r="K182" s="53" t="s">
        <v>62</v>
      </c>
      <c r="L182" s="42"/>
    </row>
    <row r="183" spans="1:12" ht="15">
      <c r="A183" s="23"/>
      <c r="B183" s="15"/>
      <c r="C183" s="11"/>
      <c r="D183" s="6" t="s">
        <v>83</v>
      </c>
      <c r="E183" s="41" t="s">
        <v>192</v>
      </c>
      <c r="F183" s="54" t="s">
        <v>85</v>
      </c>
      <c r="G183" s="53" t="s">
        <v>80</v>
      </c>
      <c r="H183" s="53"/>
      <c r="I183" s="53" t="s">
        <v>54</v>
      </c>
      <c r="J183" s="53" t="s">
        <v>113</v>
      </c>
      <c r="K183" s="53" t="s">
        <v>136</v>
      </c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52" t="s">
        <v>135</v>
      </c>
      <c r="G184" s="53" t="s">
        <v>48</v>
      </c>
      <c r="H184" s="53" t="s">
        <v>193</v>
      </c>
      <c r="I184" s="53" t="s">
        <v>62</v>
      </c>
      <c r="J184" s="53" t="s">
        <v>194</v>
      </c>
      <c r="K184" s="53"/>
      <c r="L184" s="19">
        <f t="shared" ref="L184" si="6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7">SUM(G185:G193)</f>
        <v>0</v>
      </c>
      <c r="H194" s="19">
        <f t="shared" si="67"/>
        <v>0</v>
      </c>
      <c r="I194" s="19">
        <f t="shared" si="67"/>
        <v>0</v>
      </c>
      <c r="J194" s="19">
        <f t="shared" si="67"/>
        <v>0</v>
      </c>
      <c r="K194" s="25"/>
      <c r="L194" s="19">
        <f t="shared" ref="L194" si="68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69">G184+G194</f>
        <v>18</v>
      </c>
      <c r="H195" s="32">
        <f t="shared" ref="H195" si="70">H184+H194</f>
        <v>27</v>
      </c>
      <c r="I195" s="32">
        <f t="shared" ref="I195" si="71">I184+I194</f>
        <v>76</v>
      </c>
      <c r="J195" s="32">
        <f t="shared" ref="J195:L195" si="72">J184+J194</f>
        <v>666</v>
      </c>
      <c r="K195" s="32"/>
      <c r="L195" s="32">
        <f t="shared" si="72"/>
        <v>0</v>
      </c>
    </row>
    <row r="196" spans="1:12">
      <c r="A196" s="27"/>
      <c r="B196" s="28"/>
      <c r="C196" s="57" t="s">
        <v>5</v>
      </c>
      <c r="D196" s="57"/>
      <c r="E196" s="57"/>
      <c r="F196" s="34" t="e">
        <f>(F24+F43+F62+F81+F100+F119+F138+F157+F176+F195)/(IF(F24=0,0,1)+IF(F43=0,0,1)+IF(F62=0,0,1)+IF(F81=0,0,1)+IF(F100=0,0,1)+IF(F119=0,0,1)+IF(F138=0,0,1)+IF(F157=0,0,1)+IF(F176=0,0,1)+IF(F195=0,0,1))</f>
        <v>#REF!</v>
      </c>
      <c r="G196" s="34" t="e">
        <f t="shared" ref="G196:J196" si="73">(G24+G43+G62+G81+G100+G119+G138+G157+G176+G195)/(IF(G24=0,0,1)+IF(G43=0,0,1)+IF(G62=0,0,1)+IF(G81=0,0,1)+IF(G100=0,0,1)+IF(G119=0,0,1)+IF(G138=0,0,1)+IF(G157=0,0,1)+IF(G176=0,0,1)+IF(G195=0,0,1))</f>
        <v>#REF!</v>
      </c>
      <c r="H196" s="34" t="e">
        <f t="shared" si="73"/>
        <v>#REF!</v>
      </c>
      <c r="I196" s="34" t="e">
        <f t="shared" si="73"/>
        <v>#REF!</v>
      </c>
      <c r="J196" s="34" t="e">
        <f t="shared" si="73"/>
        <v>#REF!</v>
      </c>
      <c r="K196" s="34"/>
      <c r="L196" s="34" t="e">
        <f t="shared" ref="L196" si="7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Dom1</cp:lastModifiedBy>
  <dcterms:created xsi:type="dcterms:W3CDTF">2022-05-16T14:23:56Z</dcterms:created>
  <dcterms:modified xsi:type="dcterms:W3CDTF">2025-01-08T10:16:04Z</dcterms:modified>
</cp:coreProperties>
</file>